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idierdbn/Downloads/"/>
    </mc:Choice>
  </mc:AlternateContent>
  <xr:revisionPtr revIDLastSave="0" documentId="13_ncr:1_{21C5B8BA-EC50-0C42-B3A5-38107C8BA752}" xr6:coauthVersionLast="47" xr6:coauthVersionMax="47" xr10:uidLastSave="{00000000-0000-0000-0000-000000000000}"/>
  <bookViews>
    <workbookView xWindow="240" yWindow="860" windowWidth="33960" windowHeight="21380" xr2:uid="{00000000-000D-0000-FFFF-FFFF00000000}"/>
  </bookViews>
  <sheets>
    <sheet name="Tax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6" i="1"/>
  <c r="C12" i="1" s="1"/>
  <c r="I13" i="1"/>
  <c r="I6" i="1"/>
  <c r="I12" i="1" s="1"/>
  <c r="C8" i="1" l="1"/>
  <c r="I8" i="1"/>
  <c r="C11" i="1" l="1"/>
  <c r="C10" i="1"/>
  <c r="C9" i="1"/>
  <c r="I10" i="1"/>
  <c r="I9" i="1"/>
  <c r="I15" i="1" s="1"/>
  <c r="I11" i="1"/>
  <c r="C15" i="1" l="1"/>
</calcChain>
</file>

<file path=xl/sharedStrings.xml><?xml version="1.0" encoding="utf-8"?>
<sst xmlns="http://schemas.openxmlformats.org/spreadsheetml/2006/main" count="33" uniqueCount="29">
  <si>
    <t>Description</t>
  </si>
  <si>
    <t>Input</t>
  </si>
  <si>
    <t>Total Income (£)</t>
  </si>
  <si>
    <t>Allowable Expenses (£)</t>
  </si>
  <si>
    <t>Taxable Income (£) - Auto Calculated</t>
  </si>
  <si>
    <t>Taxable Amount After Allowance (£) - Auto Calculated</t>
  </si>
  <si>
    <t>Basic Rate Tax (20%) (£) - Auto Calculated</t>
  </si>
  <si>
    <t>Higher Rate Tax (40%) (£) - Auto Calculated</t>
  </si>
  <si>
    <t>Additional Rate Tax (45%) (£) - Auto Calculated</t>
  </si>
  <si>
    <t>Total Tax &amp; NIC (£) - Auto Calculated</t>
  </si>
  <si>
    <t>&lt; input your yearly income total</t>
  </si>
  <si>
    <t>&lt; input your yearly business expense total</t>
  </si>
  <si>
    <t>Comments</t>
  </si>
  <si>
    <t>Amount to pay to HMRC</t>
  </si>
  <si>
    <t>National Insurance Contributions</t>
  </si>
  <si>
    <t>Taxable amount</t>
  </si>
  <si>
    <t>Current 2025 Personal allowance</t>
  </si>
  <si>
    <t>Personal Allowance (£) - Fixed at 12570</t>
  </si>
  <si>
    <t>Total Income</t>
  </si>
  <si>
    <t>Allowable Expenses</t>
  </si>
  <si>
    <t>Taxable Income</t>
  </si>
  <si>
    <t>Personal Allowance</t>
  </si>
  <si>
    <t>Taxable Amount After Allowance - Auto Calculated</t>
  </si>
  <si>
    <t>Basic Rate Tax (20%) - Auto Calculated</t>
  </si>
  <si>
    <t>Higher Rate Tax (40%) - Auto Calculated</t>
  </si>
  <si>
    <t>Additional Rate Tax (45%) - Auto Calculated</t>
  </si>
  <si>
    <t>Class 2 NIC (£3,45 weekly) - Auto Calculated</t>
  </si>
  <si>
    <t>Sole Trader Tax Calculator sheet (24/25) (in £)</t>
  </si>
  <si>
    <t>Class 4 NIC (6%) - Auto Calculated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</si>
</sst>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742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1" fillId="5" borderId="0" xfId="0" applyFont="1" applyFill="1" applyBorder="1" applyAlignment="1">
      <alignment horizontal="right" vertical="center" indent="1"/>
    </xf>
    <xf numFmtId="0" fontId="0" fillId="4" borderId="0" xfId="0" applyFont="1" applyFill="1" applyBorder="1" applyAlignment="1">
      <alignment horizontal="right" vertical="center" indent="1"/>
    </xf>
    <xf numFmtId="0" fontId="0" fillId="8" borderId="0" xfId="0" applyFill="1" applyBorder="1" applyAlignment="1">
      <alignment horizontal="right" vertical="center" indent="1"/>
    </xf>
    <xf numFmtId="0" fontId="0" fillId="7" borderId="0" xfId="0" applyFill="1" applyBorder="1" applyAlignment="1">
      <alignment horizontal="right" vertical="center" indent="1"/>
    </xf>
    <xf numFmtId="0" fontId="4" fillId="6" borderId="0" xfId="0" applyFont="1" applyFill="1" applyBorder="1" applyAlignment="1">
      <alignment horizontal="right" vertical="center" indent="1"/>
    </xf>
    <xf numFmtId="165" fontId="6" fillId="9" borderId="0" xfId="0" applyNumberFormat="1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left" vertical="center" indent="1"/>
    </xf>
    <xf numFmtId="0" fontId="7" fillId="10" borderId="0" xfId="0" applyFont="1" applyFill="1" applyBorder="1" applyAlignment="1">
      <alignment horizontal="left" vertical="center" indent="1"/>
    </xf>
    <xf numFmtId="0" fontId="5" fillId="10" borderId="0" xfId="0" applyFont="1" applyFill="1" applyBorder="1" applyAlignment="1">
      <alignment vertical="center"/>
    </xf>
    <xf numFmtId="0" fontId="0" fillId="8" borderId="2" xfId="0" applyFill="1" applyBorder="1" applyAlignment="1">
      <alignment horizontal="right" vertical="center" indent="1"/>
    </xf>
    <xf numFmtId="0" fontId="7" fillId="10" borderId="2" xfId="0" applyFont="1" applyFill="1" applyBorder="1" applyAlignment="1">
      <alignment horizontal="left" vertical="center" indent="1"/>
    </xf>
    <xf numFmtId="0" fontId="0" fillId="8" borderId="3" xfId="0" applyFill="1" applyBorder="1" applyAlignment="1">
      <alignment horizontal="right" vertical="center" indent="1"/>
    </xf>
    <xf numFmtId="0" fontId="7" fillId="10" borderId="3" xfId="0" applyFont="1" applyFill="1" applyBorder="1" applyAlignment="1">
      <alignment horizontal="left" vertical="center" indent="1"/>
    </xf>
    <xf numFmtId="0" fontId="1" fillId="5" borderId="3" xfId="0" applyFont="1" applyFill="1" applyBorder="1" applyAlignment="1">
      <alignment horizontal="right" vertical="center" indent="1"/>
    </xf>
    <xf numFmtId="0" fontId="5" fillId="10" borderId="3" xfId="0" applyFont="1" applyFill="1" applyBorder="1" applyAlignment="1">
      <alignment vertical="center"/>
    </xf>
    <xf numFmtId="0" fontId="0" fillId="3" borderId="0" xfId="0" applyFill="1" applyBorder="1" applyAlignment="1">
      <alignment horizontal="right" vertical="center" indent="1"/>
    </xf>
    <xf numFmtId="165" fontId="0" fillId="3" borderId="0" xfId="0" applyNumberFormat="1" applyFill="1" applyBorder="1" applyAlignment="1">
      <alignment horizontal="center" vertical="center"/>
    </xf>
    <xf numFmtId="0" fontId="0" fillId="3" borderId="0" xfId="0" applyFill="1" applyBorder="1"/>
    <xf numFmtId="165" fontId="0" fillId="0" borderId="0" xfId="0" applyNumberFormat="1"/>
    <xf numFmtId="165" fontId="1" fillId="0" borderId="0" xfId="0" applyNumberFormat="1" applyFont="1"/>
    <xf numFmtId="165" fontId="0" fillId="0" borderId="4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indent="1"/>
    </xf>
    <xf numFmtId="165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4" fillId="3" borderId="3" xfId="0" applyFont="1" applyFill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74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="130" zoomScaleNormal="130" workbookViewId="0">
      <selection activeCell="C18" sqref="C18"/>
    </sheetView>
  </sheetViews>
  <sheetFormatPr baseColWidth="10" defaultColWidth="8.83203125" defaultRowHeight="15" x14ac:dyDescent="0.2"/>
  <cols>
    <col min="1" max="1" width="4" customWidth="1"/>
    <col min="2" max="2" width="48.5" bestFit="1" customWidth="1"/>
    <col min="3" max="3" width="15" customWidth="1"/>
    <col min="4" max="4" width="31.1640625" customWidth="1"/>
    <col min="5" max="5" width="4.6640625" customWidth="1"/>
    <col min="8" max="8" width="42.33203125" bestFit="1" customWidth="1"/>
    <col min="9" max="9" width="9.5" style="23" bestFit="1" customWidth="1"/>
  </cols>
  <sheetData>
    <row r="1" spans="1:9" ht="15" customHeight="1" x14ac:dyDescent="0.2">
      <c r="A1" s="4" t="s">
        <v>27</v>
      </c>
      <c r="B1" s="4"/>
      <c r="C1" s="4"/>
      <c r="D1" s="4"/>
      <c r="E1" s="1"/>
    </row>
    <row r="2" spans="1:9" ht="30" customHeight="1" x14ac:dyDescent="0.2">
      <c r="A2" s="4"/>
      <c r="B2" s="4"/>
      <c r="C2" s="4"/>
      <c r="D2" s="4"/>
      <c r="E2" s="1"/>
    </row>
    <row r="3" spans="1:9" ht="30" customHeight="1" x14ac:dyDescent="0.2">
      <c r="A3" s="1"/>
      <c r="B3" s="30" t="s">
        <v>0</v>
      </c>
      <c r="C3" s="30" t="s">
        <v>1</v>
      </c>
      <c r="D3" s="30" t="s">
        <v>12</v>
      </c>
      <c r="E3" s="1"/>
      <c r="H3" s="2" t="s">
        <v>0</v>
      </c>
    </row>
    <row r="4" spans="1:9" ht="20" customHeight="1" x14ac:dyDescent="0.2">
      <c r="A4" s="1"/>
      <c r="B4" s="18" t="s">
        <v>18</v>
      </c>
      <c r="C4" s="25">
        <v>55000</v>
      </c>
      <c r="D4" s="19" t="s">
        <v>10</v>
      </c>
      <c r="E4" s="1"/>
      <c r="H4" s="2" t="s">
        <v>2</v>
      </c>
      <c r="I4" s="23">
        <v>80000</v>
      </c>
    </row>
    <row r="5" spans="1:9" ht="20" customHeight="1" x14ac:dyDescent="0.2">
      <c r="A5" s="1"/>
      <c r="B5" s="5" t="s">
        <v>19</v>
      </c>
      <c r="C5" s="26">
        <v>2000</v>
      </c>
      <c r="D5" s="13" t="s">
        <v>11</v>
      </c>
      <c r="E5" s="1"/>
      <c r="H5" s="2" t="s">
        <v>3</v>
      </c>
      <c r="I5" s="23">
        <v>5000</v>
      </c>
    </row>
    <row r="6" spans="1:9" ht="20" customHeight="1" x14ac:dyDescent="0.2">
      <c r="A6" s="1"/>
      <c r="B6" s="27" t="s">
        <v>20</v>
      </c>
      <c r="C6" s="28">
        <f>IF(AND(ISNUMBER(C4),ISNUMBER(C5)),C4-C5,"")</f>
        <v>53000</v>
      </c>
      <c r="D6" s="29"/>
      <c r="E6" s="1"/>
      <c r="H6" s="3" t="s">
        <v>4</v>
      </c>
      <c r="I6" s="24">
        <f>IF(AND(ISNUMBER(I4),ISNUMBER(I5)),I4-I5,"")</f>
        <v>75000</v>
      </c>
    </row>
    <row r="7" spans="1:9" ht="20" customHeight="1" x14ac:dyDescent="0.2">
      <c r="A7" s="1"/>
      <c r="B7" s="6" t="s">
        <v>21</v>
      </c>
      <c r="C7" s="25">
        <v>12570</v>
      </c>
      <c r="D7" s="11" t="s">
        <v>16</v>
      </c>
      <c r="E7" s="1"/>
      <c r="H7" s="2" t="s">
        <v>17</v>
      </c>
      <c r="I7" s="23">
        <v>12570</v>
      </c>
    </row>
    <row r="8" spans="1:9" ht="20" customHeight="1" x14ac:dyDescent="0.2">
      <c r="A8" s="1"/>
      <c r="B8" s="14" t="s">
        <v>22</v>
      </c>
      <c r="C8" s="31">
        <f>IF(AND(ISNUMBER(C6),ISNUMBER(C7)),MAX(C6-C7,0),"")</f>
        <v>40430</v>
      </c>
      <c r="D8" s="15" t="s">
        <v>15</v>
      </c>
      <c r="E8" s="1"/>
      <c r="H8" s="2" t="s">
        <v>5</v>
      </c>
      <c r="I8" s="23">
        <f>IF(AND(ISNUMBER(I6),ISNUMBER(I7)),MAX(I6-I7,0),"")</f>
        <v>62430</v>
      </c>
    </row>
    <row r="9" spans="1:9" ht="20" customHeight="1" x14ac:dyDescent="0.2">
      <c r="A9" s="1"/>
      <c r="B9" s="7" t="s">
        <v>23</v>
      </c>
      <c r="C9" s="32">
        <f>IF(C8&lt;=37700,C8*0.2,37700*0.2)</f>
        <v>7540</v>
      </c>
      <c r="D9" s="12"/>
      <c r="E9" s="1"/>
      <c r="H9" s="2" t="s">
        <v>6</v>
      </c>
      <c r="I9" s="23">
        <f>IF(I8&lt;=37700,I8*0.2,37700*0.2)</f>
        <v>7540</v>
      </c>
    </row>
    <row r="10" spans="1:9" ht="20" customHeight="1" x14ac:dyDescent="0.2">
      <c r="A10" s="1"/>
      <c r="B10" s="7" t="s">
        <v>24</v>
      </c>
      <c r="C10" s="32">
        <f>IF(C8&gt;37700,IF(C8&lt;=125140,(C8-37700)*0.4,(125140-37700)*0.4),"")</f>
        <v>1092</v>
      </c>
      <c r="D10" s="12"/>
      <c r="E10" s="1"/>
      <c r="H10" s="2" t="s">
        <v>7</v>
      </c>
      <c r="I10" s="23">
        <f>IF(I8&gt;37700,IF(I8&lt;=125140,(I8-37700)*0.4,(125140-37700)*0.4),"")</f>
        <v>9892</v>
      </c>
    </row>
    <row r="11" spans="1:9" ht="20" customHeight="1" x14ac:dyDescent="0.2">
      <c r="A11" s="1"/>
      <c r="B11" s="16" t="s">
        <v>25</v>
      </c>
      <c r="C11" s="32" t="str">
        <f>IF(C8&gt;125140,(C8-125140)*0.45,"")</f>
        <v/>
      </c>
      <c r="D11" s="17"/>
      <c r="E11" s="1"/>
      <c r="H11" s="2" t="s">
        <v>8</v>
      </c>
      <c r="I11" s="23" t="str">
        <f>IF(I8&gt;125140,(I8-125140)*0.45,"")</f>
        <v/>
      </c>
    </row>
    <row r="12" spans="1:9" ht="20" customHeight="1" x14ac:dyDescent="0.2">
      <c r="A12" s="1"/>
      <c r="B12" s="8" t="s">
        <v>28</v>
      </c>
      <c r="C12" s="31">
        <f>IF(C6&gt;12570,IF(C6&lt;=50270,(C6-12570)*0.06,(50270-12570)*0.06+(C6-50270)*0.02),0)</f>
        <v>2316.6</v>
      </c>
      <c r="D12" s="15" t="s">
        <v>14</v>
      </c>
      <c r="E12" s="1"/>
      <c r="H12" s="2" t="s">
        <v>28</v>
      </c>
      <c r="I12" s="23">
        <f>IF(I6&gt;12570,IF(I6&lt;=50270,(I6-12570)*0.06,(50270-12570)*0.06+(I6-50270)*0.02),0)</f>
        <v>2756.6</v>
      </c>
    </row>
    <row r="13" spans="1:9" ht="20" customHeight="1" x14ac:dyDescent="0.2">
      <c r="A13" s="1"/>
      <c r="B13" s="8" t="s">
        <v>26</v>
      </c>
      <c r="C13" s="32">
        <f>(3.45*52)</f>
        <v>179.4</v>
      </c>
      <c r="D13" s="12"/>
      <c r="E13" s="1"/>
      <c r="H13" s="2" t="s">
        <v>26</v>
      </c>
      <c r="I13" s="23">
        <f>(3.45*52)</f>
        <v>179.4</v>
      </c>
    </row>
    <row r="14" spans="1:9" ht="10" customHeight="1" x14ac:dyDescent="0.2">
      <c r="A14" s="1"/>
      <c r="B14" s="20"/>
      <c r="C14" s="21"/>
      <c r="D14" s="22"/>
      <c r="E14" s="1"/>
      <c r="H14" s="2"/>
    </row>
    <row r="15" spans="1:9" ht="35" customHeight="1" x14ac:dyDescent="0.2">
      <c r="A15" s="1"/>
      <c r="B15" s="9" t="s">
        <v>9</v>
      </c>
      <c r="C15" s="10">
        <f>SUM(C9:C13)</f>
        <v>11128</v>
      </c>
      <c r="D15" s="11" t="s">
        <v>13</v>
      </c>
      <c r="E15" s="1"/>
      <c r="H15" s="2" t="s">
        <v>9</v>
      </c>
      <c r="I15" s="23">
        <f>SUM(I9:I13)</f>
        <v>20368</v>
      </c>
    </row>
    <row r="16" spans="1:9" ht="30" customHeight="1" x14ac:dyDescent="0.2">
      <c r="A16" s="1"/>
      <c r="B16" s="1"/>
      <c r="C16" s="1"/>
      <c r="D16" s="1"/>
      <c r="E16" s="1"/>
    </row>
  </sheetData>
  <mergeCells count="3">
    <mergeCell ref="D12:D13"/>
    <mergeCell ref="D8:D11"/>
    <mergeCell ref="A1:D2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Tax Calculator</vt:lpstr>
    </vt:vector>
  </TitlesOfParts>
  <Manager/>
  <Company>Hihouse Inventory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Sole Trader Tax Calculator Sheet 24/25</dc:title>
  <dc:subject/>
  <dc:creator>Hihouse Inventory ltd</dc:creator>
  <cp:keywords/>
  <dc:description/>
  <cp:lastModifiedBy>Didier B</cp:lastModifiedBy>
  <dcterms:created xsi:type="dcterms:W3CDTF">2025-02-03T17:44:48Z</dcterms:created>
  <dcterms:modified xsi:type="dcterms:W3CDTF">2025-02-03T20:47:21Z</dcterms:modified>
  <cp:category/>
</cp:coreProperties>
</file>